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7-21\Texto\"/>
    </mc:Choice>
  </mc:AlternateContent>
  <bookViews>
    <workbookView xWindow="0" yWindow="0" windowWidth="21570" windowHeight="9660"/>
  </bookViews>
  <sheets>
    <sheet name="1" sheetId="25" r:id="rId1"/>
  </sheets>
  <definedNames>
    <definedName name="_xlnm.Print_Area" localSheetId="0">'1'!$A$1:$F$110</definedName>
    <definedName name="_xlnm.Print_Titles" localSheetId="0">'1'!$1:$6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25" l="1"/>
  <c r="E91" i="25"/>
  <c r="D91" i="25"/>
  <c r="D85" i="25" s="1"/>
  <c r="C91" i="25"/>
  <c r="C85" i="25" s="1"/>
  <c r="B91" i="25"/>
  <c r="B85" i="25" s="1"/>
  <c r="F86" i="25"/>
  <c r="F85" i="25" s="1"/>
  <c r="E86" i="25"/>
  <c r="D86" i="25"/>
  <c r="C86" i="25"/>
  <c r="B86" i="25"/>
  <c r="F82" i="25"/>
  <c r="E82" i="25"/>
  <c r="D82" i="25"/>
  <c r="C82" i="25"/>
  <c r="B82" i="25"/>
  <c r="F78" i="25"/>
  <c r="E78" i="25"/>
  <c r="D78" i="25"/>
  <c r="C78" i="25"/>
  <c r="B78" i="25"/>
  <c r="F74" i="25"/>
  <c r="E74" i="25"/>
  <c r="E73" i="25" s="1"/>
  <c r="D74" i="25"/>
  <c r="D73" i="25" s="1"/>
  <c r="D72" i="25" s="1"/>
  <c r="D70" i="25" s="1"/>
  <c r="C74" i="25"/>
  <c r="B74" i="25"/>
  <c r="B73" i="25" s="1"/>
  <c r="F73" i="25"/>
  <c r="F65" i="25"/>
  <c r="E65" i="25"/>
  <c r="D65" i="25"/>
  <c r="C65" i="25"/>
  <c r="B65" i="25"/>
  <c r="F61" i="25"/>
  <c r="F59" i="25" s="1"/>
  <c r="E61" i="25"/>
  <c r="E59" i="25" s="1"/>
  <c r="E9" i="25" s="1"/>
  <c r="D61" i="25"/>
  <c r="D59" i="25" s="1"/>
  <c r="D9" i="25" s="1"/>
  <c r="C61" i="25"/>
  <c r="C59" i="25" s="1"/>
  <c r="C9" i="25" s="1"/>
  <c r="B61" i="25"/>
  <c r="B59" i="25" s="1"/>
  <c r="B12" i="25" s="1"/>
  <c r="F55" i="25"/>
  <c r="E55" i="25"/>
  <c r="D55" i="25"/>
  <c r="D53" i="25" s="1"/>
  <c r="C55" i="25"/>
  <c r="C53" i="25" s="1"/>
  <c r="B55" i="25"/>
  <c r="B53" i="25" s="1"/>
  <c r="F53" i="25"/>
  <c r="E53" i="25"/>
  <c r="E8" i="25" s="1"/>
  <c r="F40" i="25"/>
  <c r="F27" i="25" s="1"/>
  <c r="E40" i="25"/>
  <c r="E15" i="25" s="1"/>
  <c r="D40" i="25"/>
  <c r="D27" i="25" s="1"/>
  <c r="C40" i="25"/>
  <c r="C27" i="25" s="1"/>
  <c r="B40" i="25"/>
  <c r="F28" i="25"/>
  <c r="E28" i="25"/>
  <c r="D28" i="25"/>
  <c r="C28" i="25"/>
  <c r="B28" i="25"/>
  <c r="B27" i="25"/>
  <c r="F22" i="25"/>
  <c r="F15" i="25" s="1"/>
  <c r="E22" i="25"/>
  <c r="D22" i="25"/>
  <c r="C22" i="25"/>
  <c r="C15" i="25" s="1"/>
  <c r="B22" i="25"/>
  <c r="F17" i="25"/>
  <c r="F8" i="25" s="1"/>
  <c r="E17" i="25"/>
  <c r="D17" i="25"/>
  <c r="C17" i="25"/>
  <c r="C16" i="25" s="1"/>
  <c r="B17" i="25"/>
  <c r="E16" i="25"/>
  <c r="D16" i="25"/>
  <c r="F14" i="25"/>
  <c r="E14" i="25"/>
  <c r="D14" i="25"/>
  <c r="C14" i="25"/>
  <c r="B14" i="25"/>
  <c r="F11" i="25"/>
  <c r="E11" i="25"/>
  <c r="E85" i="25" l="1"/>
  <c r="E72" i="25" s="1"/>
  <c r="E70" i="25" s="1"/>
  <c r="C73" i="25"/>
  <c r="C72" i="25" s="1"/>
  <c r="C70" i="25" s="1"/>
  <c r="B9" i="25"/>
  <c r="F52" i="25"/>
  <c r="B13" i="25"/>
  <c r="B52" i="25"/>
  <c r="D8" i="25"/>
  <c r="D7" i="25" s="1"/>
  <c r="D97" i="25" s="1"/>
  <c r="D52" i="25"/>
  <c r="F13" i="25"/>
  <c r="C13" i="25"/>
  <c r="E13" i="25"/>
  <c r="E7" i="25"/>
  <c r="B11" i="25"/>
  <c r="B10" i="25" s="1"/>
  <c r="C8" i="25"/>
  <c r="C7" i="25" s="1"/>
  <c r="C97" i="25" s="1"/>
  <c r="C52" i="25"/>
  <c r="D11" i="25"/>
  <c r="F72" i="25"/>
  <c r="F70" i="25" s="1"/>
  <c r="B72" i="25"/>
  <c r="B70" i="25" s="1"/>
  <c r="F16" i="25"/>
  <c r="F9" i="25"/>
  <c r="F7" i="25" s="1"/>
  <c r="E27" i="25"/>
  <c r="E12" i="25"/>
  <c r="E10" i="25" s="1"/>
  <c r="B15" i="25"/>
  <c r="D12" i="25"/>
  <c r="B8" i="25"/>
  <c r="B7" i="25" s="1"/>
  <c r="F12" i="25"/>
  <c r="F10" i="25" s="1"/>
  <c r="C12" i="25"/>
  <c r="D15" i="25"/>
  <c r="D13" i="25" s="1"/>
  <c r="E52" i="25"/>
  <c r="C11" i="25"/>
  <c r="C10" i="25" s="1"/>
  <c r="B16" i="25"/>
  <c r="E97" i="25" l="1"/>
  <c r="F97" i="25"/>
  <c r="D10" i="25"/>
  <c r="B97" i="25"/>
</calcChain>
</file>

<file path=xl/sharedStrings.xml><?xml version="1.0" encoding="utf-8"?>
<sst xmlns="http://schemas.openxmlformats.org/spreadsheetml/2006/main" count="111" uniqueCount="92">
  <si>
    <t>Partida</t>
  </si>
  <si>
    <t>Resumen de los componentes normalizados</t>
  </si>
  <si>
    <t>(P) Cifras preliminares.</t>
  </si>
  <si>
    <t>n.i.o.p. No incluida en otra partida.</t>
  </si>
  <si>
    <t>Cuadro 1.  RESUMEN DE LOS COMPONENTES NORMALIZADOS DE LA BALANZA DE PAGOS</t>
  </si>
  <si>
    <t xml:space="preserve"> 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</si>
  <si>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</si>
  <si>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</si>
  <si>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</si>
  <si>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</si>
  <si>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</si>
  <si>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</si>
  <si>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</si>
  <si>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</si>
  <si>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  Bienes (netos)</t>
  </si>
  <si>
    <t xml:space="preserve">                Bienes (crédito)</t>
  </si>
  <si>
    <t xml:space="preserve">                1.  Mercancías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</si>
  <si>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</si>
  <si>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</si>
  <si>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</si>
  <si>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</si>
  <si>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  Servicios (netos)</t>
  </si>
  <si>
    <t xml:space="preserve">                Servicios (crédito)</t>
  </si>
  <si>
    <t xml:space="preserve">                1.  Transportes</t>
  </si>
  <si>
    <t xml:space="preserve">                2.  Viajes (1)</t>
  </si>
  <si>
    <t xml:space="preserve">                3.  Servicios de comunicación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</si>
  <si>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</si>
  <si>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</si>
  <si>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</si>
  <si>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</si>
  <si>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</si>
  <si>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</si>
  <si>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personales, culturales y recreativos</t>
  </si>
  <si>
    <t xml:space="preserve">                Servicios (débito)</t>
  </si>
  <si>
    <t xml:space="preserve">                2.  Viajes</t>
  </si>
  <si>
    <t xml:space="preserve">              11.  Servicios del Gobierno, n.i.o.p.</t>
  </si>
  <si>
    <t xml:space="preserve">      C.  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</si>
  <si>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</si>
  <si>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</si>
  <si>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</si>
  <si>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Inversión directa</t>
  </si>
  <si>
    <t xml:space="preserve">                     2.2  Inversión de cartera</t>
  </si>
  <si>
    <t xml:space="preserve">                     2.3  Otra inversión</t>
  </si>
  <si>
    <t xml:space="preserve">                Renta (débito)</t>
  </si>
  <si>
    <t xml:space="preserve">      D.    Transferencias corrientes (netas)</t>
  </si>
  <si>
    <t xml:space="preserve">                Transferencias corrientes (crédito)</t>
  </si>
  <si>
    <t xml:space="preserve"> 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</si>
  <si>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</si>
  <si>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</si>
  <si>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</si>
  <si>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 A.    Cuenta de capital</t>
  </si>
  <si>
    <t xml:space="preserve">        B.    Cuenta financiera</t>
  </si>
  <si>
    <t xml:space="preserve">                1.  Inversión directa</t>
  </si>
  <si>
    <t xml:space="preserve">                    1.1  En el extranjero</t>
  </si>
  <si>
    <t xml:space="preserve">                          1.1.1  Acciones y otras participaciones de capital</t>
  </si>
  <si>
    <t xml:space="preserve">                          1.1.2  Utilidades reinvertidas</t>
  </si>
  <si>
    <t xml:space="preserve">                          1.1.3  Otro capital</t>
  </si>
  <si>
    <t xml:space="preserve">                    1.2  En la economía declarante</t>
  </si>
  <si>
    <t xml:space="preserve">                          1.2.1  Acciones y otras participaciones de capital</t>
  </si>
  <si>
    <t xml:space="preserve">                          1.2.2  Utilidades reinvertidas</t>
  </si>
  <si>
    <t xml:space="preserve">                          1.2.3  Otro capital</t>
  </si>
  <si>
    <t xml:space="preserve">                2. Inversión de cartera</t>
  </si>
  <si>
    <t xml:space="preserve">                    2.1  Activos</t>
  </si>
  <si>
    <t xml:space="preserve">                    2.2  Pasivos</t>
  </si>
  <si>
    <t xml:space="preserve">                3. Otra inversión</t>
  </si>
  <si>
    <t xml:space="preserve"> 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</si>
  <si>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</si>
  <si>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</si>
  <si>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</si>
  <si>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</si>
  <si>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 3.1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</si>
  <si>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</si>
  <si>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</si>
  <si>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</si>
  <si>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</si>
  <si>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   4. Activos de reserva</t>
  </si>
  <si>
    <t>III.   Errores y omisiones netos</t>
  </si>
  <si>
    <t>2019 (P)</t>
  </si>
  <si>
    <t>NOTA: Las diferencias que se observen entre el total y los parciales se deben al redondeo.</t>
  </si>
  <si>
    <t xml:space="preserve">            recomendada  utilizando  estadísticas de espejo (comparadas) y considerando el  comportamiento conservador y  asociado con la tendencia</t>
  </si>
  <si>
    <t xml:space="preserve">     entre otros).</t>
  </si>
  <si>
    <t xml:space="preserve">     sin  embargo,  bajaron  a  realizar  travesías  por  cuenta propia  (visitas a sitios turísticos,  restaurantes,  centros comerciales  y  supermercados,</t>
  </si>
  <si>
    <t>2020 (P)</t>
  </si>
  <si>
    <t>DE PANAMÁ, SEGÚN PARTIDA: AÑOS 2017-21</t>
  </si>
  <si>
    <t>2021 (P)</t>
  </si>
  <si>
    <t>(En millones de balboas)</t>
  </si>
  <si>
    <t xml:space="preserve">            Se realizaron mejoras en los renglones siguientes: Viajes, por revisiones de las diferentes fuentes de datos actualizados; Seguros, aplicación</t>
  </si>
  <si>
    <t xml:space="preserve">            de  metodologías  mejoradas  principalmente  con  asistencia  técnica  internacional;  Otros  servicios  empresariales,  ajustes  a estimación</t>
  </si>
  <si>
    <t xml:space="preserve">            según datos reportados de las empresas en la Encuesta Entre Empresas No Financieras, que realiza el INEC;  e Inversión Extranjera Directa</t>
  </si>
  <si>
    <t xml:space="preserve">            y Otra inversión, se actualizaron datos basados en la Encuesta Entre Empresas No Financieras: Año 2018.</t>
  </si>
  <si>
    <t>(1) En  este  renglón  se  han  aplicado  las siguientes  mejoras de cobertura:  Se incluyeron  datos de pasajeros en  cruceros que  no tomaron giras;</t>
  </si>
  <si>
    <t>0.0 Cantidad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</si>
</sst>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8" xfId="0" applyFont="1" applyBorder="1"/>
    <xf numFmtId="0" fontId="2" fillId="0" borderId="0" xfId="0" applyFont="1" applyFill="1" applyBorder="1"/>
    <xf numFmtId="0" fontId="1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1" fillId="0" borderId="10" xfId="0" applyNumberFormat="1" applyFont="1" applyBorder="1"/>
    <xf numFmtId="164" fontId="1" fillId="0" borderId="11" xfId="0" applyNumberFormat="1" applyFont="1" applyBorder="1"/>
    <xf numFmtId="164" fontId="1" fillId="0" borderId="10" xfId="0" applyNumberFormat="1" applyFont="1" applyFill="1" applyBorder="1"/>
    <xf numFmtId="164" fontId="2" fillId="0" borderId="10" xfId="0" applyNumberFormat="1" applyFont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1" fillId="0" borderId="11" xfId="0" applyNumberFormat="1" applyFont="1" applyFill="1" applyBorder="1"/>
    <xf numFmtId="164" fontId="2" fillId="0" borderId="11" xfId="0" applyNumberFormat="1" applyFont="1" applyFill="1" applyBorder="1" applyAlignment="1">
      <alignment vertic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61.28515625" style="8" customWidth="1"/>
    <col min="2" max="6" width="11.7109375" style="8" customWidth="1"/>
    <col min="7" max="16384" width="11.42578125" style="8"/>
  </cols>
  <sheetData>
    <row r="1" spans="1:6" ht="15" customHeight="1" x14ac:dyDescent="0.2">
      <c r="A1" s="30" t="s">
        <v>4</v>
      </c>
      <c r="B1" s="30"/>
      <c r="C1" s="30"/>
      <c r="D1" s="30"/>
      <c r="E1" s="30"/>
      <c r="F1" s="30"/>
    </row>
    <row r="2" spans="1:6" ht="15" customHeight="1" x14ac:dyDescent="0.2">
      <c r="A2" s="30" t="s">
        <v>83</v>
      </c>
      <c r="B2" s="30"/>
      <c r="C2" s="30"/>
      <c r="D2" s="30"/>
      <c r="E2" s="30"/>
      <c r="F2" s="30"/>
    </row>
    <row r="3" spans="1:6" ht="9.9499999999999993" customHeight="1" x14ac:dyDescent="0.2"/>
    <row r="4" spans="1:6" ht="15" customHeight="1" x14ac:dyDescent="0.2">
      <c r="A4" s="1"/>
      <c r="B4" s="31" t="s">
        <v>1</v>
      </c>
      <c r="C4" s="32"/>
      <c r="D4" s="32"/>
      <c r="E4" s="32"/>
      <c r="F4" s="32"/>
    </row>
    <row r="5" spans="1:6" ht="15" customHeight="1" x14ac:dyDescent="0.2">
      <c r="A5" s="2" t="s">
        <v>0</v>
      </c>
      <c r="B5" s="33" t="s">
        <v>85</v>
      </c>
      <c r="C5" s="34"/>
      <c r="D5" s="34"/>
      <c r="E5" s="34"/>
      <c r="F5" s="34"/>
    </row>
    <row r="6" spans="1:6" ht="15" customHeight="1" x14ac:dyDescent="0.2">
      <c r="A6" s="3"/>
      <c r="B6" s="4">
        <v>2017</v>
      </c>
      <c r="C6" s="4">
        <v>2018</v>
      </c>
      <c r="D6" s="4" t="s">
        <v>77</v>
      </c>
      <c r="E6" s="4" t="s">
        <v>82</v>
      </c>
      <c r="F6" s="5" t="s">
        <v>84</v>
      </c>
    </row>
    <row r="7" spans="1:6" ht="24.95" customHeight="1" x14ac:dyDescent="0.2">
      <c r="A7" s="9" t="s">
        <v>5</v>
      </c>
      <c r="B7" s="12">
        <f>SUM(B8:B9)</f>
        <v>-3745.4355832199981</v>
      </c>
      <c r="C7" s="12">
        <f t="shared" ref="C7:F7" si="0">SUM(C8:C9)</f>
        <v>-5305.9727020299906</v>
      </c>
      <c r="D7" s="12">
        <f t="shared" si="0"/>
        <v>-4025.2601475100018</v>
      </c>
      <c r="E7" s="12">
        <f t="shared" si="0"/>
        <v>-189.25424911001028</v>
      </c>
      <c r="F7" s="13">
        <f t="shared" si="0"/>
        <v>-2050.6664727499992</v>
      </c>
    </row>
    <row r="8" spans="1:6" ht="15" customHeight="1" x14ac:dyDescent="0.2">
      <c r="A8" s="6" t="s">
        <v>6</v>
      </c>
      <c r="B8" s="14">
        <f>SUM(B17+B28+B53+B66)</f>
        <v>29700.393771020001</v>
      </c>
      <c r="C8" s="14">
        <f t="shared" ref="C8:F8" si="1">SUM(C17+C28+C53+C66)</f>
        <v>30883.517091130001</v>
      </c>
      <c r="D8" s="14">
        <f t="shared" si="1"/>
        <v>30783.19462455</v>
      </c>
      <c r="E8" s="14">
        <f t="shared" si="1"/>
        <v>21438.220731419991</v>
      </c>
      <c r="F8" s="15">
        <f t="shared" si="1"/>
        <v>29076.339198459998</v>
      </c>
    </row>
    <row r="9" spans="1:6" ht="15" customHeight="1" x14ac:dyDescent="0.2">
      <c r="A9" s="6" t="s">
        <v>7</v>
      </c>
      <c r="B9" s="14">
        <f>SUM(B22+B40+B59+B67)</f>
        <v>-33445.829354239999</v>
      </c>
      <c r="C9" s="14">
        <f t="shared" ref="C9:F9" si="2">SUM(C22+C40+C59+C67)</f>
        <v>-36189.489793159992</v>
      </c>
      <c r="D9" s="14">
        <f t="shared" si="2"/>
        <v>-34808.454772060002</v>
      </c>
      <c r="E9" s="16">
        <f t="shared" si="2"/>
        <v>-21627.474980530002</v>
      </c>
      <c r="F9" s="15">
        <f t="shared" si="2"/>
        <v>-31127.005671209998</v>
      </c>
    </row>
    <row r="10" spans="1:6" ht="17.100000000000001" customHeight="1" x14ac:dyDescent="0.2">
      <c r="A10" s="10" t="s">
        <v>8</v>
      </c>
      <c r="B10" s="17">
        <f>SUM(B11:B12)</f>
        <v>-3621.056083219999</v>
      </c>
      <c r="C10" s="17">
        <f t="shared" ref="C10:F10" si="3">SUM(C11:C12)</f>
        <v>-5100.2371450299906</v>
      </c>
      <c r="D10" s="17">
        <f t="shared" si="3"/>
        <v>-3818.0421578399983</v>
      </c>
      <c r="E10" s="18">
        <f t="shared" si="3"/>
        <v>-224.57217151000805</v>
      </c>
      <c r="F10" s="19">
        <f t="shared" si="3"/>
        <v>-2232.40021892</v>
      </c>
    </row>
    <row r="11" spans="1:6" ht="15" customHeight="1" x14ac:dyDescent="0.2">
      <c r="A11" s="6" t="s">
        <v>9</v>
      </c>
      <c r="B11" s="14">
        <f>SUM(B17+B28+B53)</f>
        <v>28797.173871020001</v>
      </c>
      <c r="C11" s="14">
        <f>SUM(C17+C28+C53)</f>
        <v>30100.439756129999</v>
      </c>
      <c r="D11" s="14">
        <f>SUM(D17+D28+D53)</f>
        <v>29983.425734060002</v>
      </c>
      <c r="E11" s="16">
        <f>SUM(E17+E28+E53)</f>
        <v>20785.376956229993</v>
      </c>
      <c r="F11" s="15">
        <f>SUM(F17+F28+F53)</f>
        <v>28107.115708559999</v>
      </c>
    </row>
    <row r="12" spans="1:6" ht="15" customHeight="1" x14ac:dyDescent="0.2">
      <c r="A12" s="6" t="s">
        <v>10</v>
      </c>
      <c r="B12" s="14">
        <f>SUM(B22+B40+B59)</f>
        <v>-32418.22995424</v>
      </c>
      <c r="C12" s="14">
        <f>SUM(C22+C40+C59)</f>
        <v>-35200.67690115999</v>
      </c>
      <c r="D12" s="14">
        <f>SUM(D22+D40+D59)</f>
        <v>-33801.4678919</v>
      </c>
      <c r="E12" s="16">
        <f>SUM(E22+E40+E59)</f>
        <v>-21009.949127740001</v>
      </c>
      <c r="F12" s="15">
        <f>SUM(F22+F40+F59)</f>
        <v>-30339.515927479999</v>
      </c>
    </row>
    <row r="13" spans="1:6" ht="17.100000000000001" customHeight="1" x14ac:dyDescent="0.2">
      <c r="A13" s="10" t="s">
        <v>11</v>
      </c>
      <c r="B13" s="17">
        <f>SUM(B14:B15)</f>
        <v>-524.94745608999801</v>
      </c>
      <c r="C13" s="17">
        <f t="shared" ref="C13:F13" si="4">SUM(C14:C15)</f>
        <v>-1574.7481815099927</v>
      </c>
      <c r="D13" s="17">
        <f t="shared" si="4"/>
        <v>409.4448503900021</v>
      </c>
      <c r="E13" s="18">
        <f t="shared" si="4"/>
        <v>1714.2855207199937</v>
      </c>
      <c r="F13" s="19">
        <f t="shared" si="4"/>
        <v>2602.0641759399987</v>
      </c>
    </row>
    <row r="14" spans="1:6" ht="15.95" customHeight="1" x14ac:dyDescent="0.2">
      <c r="A14" s="6" t="s">
        <v>12</v>
      </c>
      <c r="B14" s="14">
        <f>SUM(B17+B28)</f>
        <v>26377.822272920002</v>
      </c>
      <c r="C14" s="14">
        <f>SUM(C17+C28)</f>
        <v>27550.694682629997</v>
      </c>
      <c r="D14" s="14">
        <f>SUM(D17+D28)</f>
        <v>27667.20200533</v>
      </c>
      <c r="E14" s="16">
        <f>SUM(E17+E28)</f>
        <v>19209.189354999995</v>
      </c>
      <c r="F14" s="15">
        <f>SUM(F17+F28)</f>
        <v>26883.543536019999</v>
      </c>
    </row>
    <row r="15" spans="1:6" ht="15.95" customHeight="1" x14ac:dyDescent="0.2">
      <c r="A15" s="6" t="s">
        <v>13</v>
      </c>
      <c r="B15" s="14">
        <f>SUM(B22+B40)</f>
        <v>-26902.76972901</v>
      </c>
      <c r="C15" s="14">
        <f>SUM(C22+C40)</f>
        <v>-29125.44286413999</v>
      </c>
      <c r="D15" s="14">
        <f>SUM(D22+D40)</f>
        <v>-27257.757154939998</v>
      </c>
      <c r="E15" s="16">
        <f>SUM(E22+E40)</f>
        <v>-17494.903834280001</v>
      </c>
      <c r="F15" s="15">
        <f>SUM(F22+F40)</f>
        <v>-24281.47936008</v>
      </c>
    </row>
    <row r="16" spans="1:6" ht="17.100000000000001" customHeight="1" x14ac:dyDescent="0.2">
      <c r="A16" s="10" t="s">
        <v>14</v>
      </c>
      <c r="B16" s="17">
        <f>SUM(B17+B22)</f>
        <v>-9821.7356309999996</v>
      </c>
      <c r="C16" s="17">
        <f>SUM(C17+C22)</f>
        <v>-10615.063230519991</v>
      </c>
      <c r="D16" s="17">
        <f>SUM(D17+D22)</f>
        <v>-8971.3642396499963</v>
      </c>
      <c r="E16" s="18">
        <f>SUM(E17+E22)</f>
        <v>-4194.7949367100009</v>
      </c>
      <c r="F16" s="19">
        <f>SUM(F17+F22)</f>
        <v>-5423.1576376700013</v>
      </c>
    </row>
    <row r="17" spans="1:6" ht="15.95" customHeight="1" x14ac:dyDescent="0.2">
      <c r="A17" s="10" t="s">
        <v>15</v>
      </c>
      <c r="B17" s="17">
        <f>SUM(B18:B21)</f>
        <v>12469.630434999999</v>
      </c>
      <c r="C17" s="17">
        <f t="shared" ref="C17:F17" si="5">SUM(C18:C21)</f>
        <v>13350.359558600001</v>
      </c>
      <c r="D17" s="17">
        <f t="shared" si="5"/>
        <v>13212.829056750001</v>
      </c>
      <c r="E17" s="18">
        <f t="shared" si="5"/>
        <v>10211.917766549999</v>
      </c>
      <c r="F17" s="19">
        <f t="shared" si="5"/>
        <v>14862.01388887</v>
      </c>
    </row>
    <row r="18" spans="1:6" ht="12.75" customHeight="1" x14ac:dyDescent="0.2">
      <c r="A18" s="6" t="s">
        <v>16</v>
      </c>
      <c r="B18" s="14">
        <v>10536.660135</v>
      </c>
      <c r="C18" s="14">
        <v>10942.45904795</v>
      </c>
      <c r="D18" s="14">
        <v>10716.395565060002</v>
      </c>
      <c r="E18" s="16">
        <v>9322.1989372000007</v>
      </c>
      <c r="F18" s="15">
        <v>13044.27272902</v>
      </c>
    </row>
    <row r="19" spans="1:6" ht="12.75" customHeight="1" x14ac:dyDescent="0.2">
      <c r="A19" s="6" t="s">
        <v>17</v>
      </c>
      <c r="B19" s="14">
        <v>0</v>
      </c>
      <c r="C19" s="14">
        <v>0</v>
      </c>
      <c r="D19" s="14">
        <v>0</v>
      </c>
      <c r="E19" s="16">
        <v>0</v>
      </c>
      <c r="F19" s="15">
        <v>0</v>
      </c>
    </row>
    <row r="20" spans="1:6" ht="12.75" customHeight="1" x14ac:dyDescent="0.2">
      <c r="A20" s="6" t="s">
        <v>18</v>
      </c>
      <c r="B20" s="14">
        <v>16.124200000000002</v>
      </c>
      <c r="C20" s="14">
        <v>16.424600000000002</v>
      </c>
      <c r="D20" s="14">
        <v>16.416581000000001</v>
      </c>
      <c r="E20" s="16">
        <v>14.516337</v>
      </c>
      <c r="F20" s="15">
        <v>16.420697000000001</v>
      </c>
    </row>
    <row r="21" spans="1:6" ht="12.75" customHeight="1" x14ac:dyDescent="0.2">
      <c r="A21" s="6" t="s">
        <v>19</v>
      </c>
      <c r="B21" s="14">
        <v>1916.8460999999998</v>
      </c>
      <c r="C21" s="14">
        <v>2391.4759106500001</v>
      </c>
      <c r="D21" s="14">
        <v>2480.0169106899998</v>
      </c>
      <c r="E21" s="16">
        <v>875.20249234999994</v>
      </c>
      <c r="F21" s="15">
        <v>1801.32046285</v>
      </c>
    </row>
    <row r="22" spans="1:6" ht="15.95" customHeight="1" x14ac:dyDescent="0.2">
      <c r="A22" s="10" t="s">
        <v>20</v>
      </c>
      <c r="B22" s="17">
        <f>SUM(B23:B26)</f>
        <v>-22291.366065999999</v>
      </c>
      <c r="C22" s="17">
        <f t="shared" ref="C22:F22" si="6">SUM(C23:C26)</f>
        <v>-23965.422789119992</v>
      </c>
      <c r="D22" s="17">
        <f t="shared" si="6"/>
        <v>-22184.193296399997</v>
      </c>
      <c r="E22" s="18">
        <f t="shared" si="6"/>
        <v>-14406.71270326</v>
      </c>
      <c r="F22" s="19">
        <f t="shared" si="6"/>
        <v>-20285.171526540002</v>
      </c>
    </row>
    <row r="23" spans="1:6" ht="12.75" customHeight="1" x14ac:dyDescent="0.2">
      <c r="A23" s="6" t="s">
        <v>16</v>
      </c>
      <c r="B23" s="14">
        <v>-19935.458365999999</v>
      </c>
      <c r="C23" s="14">
        <v>-20982.957291379993</v>
      </c>
      <c r="D23" s="14">
        <v>-19225.221394799999</v>
      </c>
      <c r="E23" s="16">
        <v>-13466.60716467</v>
      </c>
      <c r="F23" s="15">
        <v>-18331.1860782</v>
      </c>
    </row>
    <row r="24" spans="1:6" ht="12.75" customHeight="1" x14ac:dyDescent="0.2">
      <c r="A24" s="6" t="s">
        <v>17</v>
      </c>
      <c r="B24" s="14">
        <v>0</v>
      </c>
      <c r="C24" s="14">
        <v>0</v>
      </c>
      <c r="D24" s="14">
        <v>0</v>
      </c>
      <c r="E24" s="14">
        <v>0</v>
      </c>
      <c r="F24" s="15">
        <v>0</v>
      </c>
    </row>
    <row r="25" spans="1:6" ht="12.75" customHeight="1" x14ac:dyDescent="0.2">
      <c r="A25" s="6" t="s">
        <v>18</v>
      </c>
      <c r="B25" s="14">
        <v>-5.1000000000000005</v>
      </c>
      <c r="C25" s="14">
        <v>-6.0339499700000001</v>
      </c>
      <c r="D25" s="14">
        <v>-6.5501880999999997</v>
      </c>
      <c r="E25" s="14">
        <v>-4.4919680900000003</v>
      </c>
      <c r="F25" s="15">
        <v>-4.5037910199999995</v>
      </c>
    </row>
    <row r="26" spans="1:6" ht="12.75" customHeight="1" x14ac:dyDescent="0.2">
      <c r="A26" s="6" t="s">
        <v>19</v>
      </c>
      <c r="B26" s="14">
        <v>-2350.8077000000003</v>
      </c>
      <c r="C26" s="14">
        <v>-2976.4315477699997</v>
      </c>
      <c r="D26" s="14">
        <v>-2952.4217134999999</v>
      </c>
      <c r="E26" s="14">
        <v>-935.61357050000004</v>
      </c>
      <c r="F26" s="15">
        <v>-1949.4816573199998</v>
      </c>
    </row>
    <row r="27" spans="1:6" ht="17.100000000000001" customHeight="1" x14ac:dyDescent="0.2">
      <c r="A27" s="10" t="s">
        <v>21</v>
      </c>
      <c r="B27" s="17">
        <f>SUM(B28+B40)</f>
        <v>9296.7881749100015</v>
      </c>
      <c r="C27" s="17">
        <f>SUM(C28+C40)</f>
        <v>9040.3150490099979</v>
      </c>
      <c r="D27" s="17">
        <f>SUM(D28+D40)</f>
        <v>9380.809090040002</v>
      </c>
      <c r="E27" s="17">
        <f>SUM(E28+E40)</f>
        <v>5909.0804574299982</v>
      </c>
      <c r="F27" s="19">
        <f>SUM(F28+F40)</f>
        <v>8025.22181361</v>
      </c>
    </row>
    <row r="28" spans="1:6" ht="15.95" customHeight="1" x14ac:dyDescent="0.2">
      <c r="A28" s="10" t="s">
        <v>22</v>
      </c>
      <c r="B28" s="17">
        <f>SUM(B29:B39)</f>
        <v>13908.191837920003</v>
      </c>
      <c r="C28" s="17">
        <f t="shared" ref="C28:F28" si="7">SUM(C29:C39)</f>
        <v>14200.335124029996</v>
      </c>
      <c r="D28" s="17">
        <f t="shared" si="7"/>
        <v>14454.372948580001</v>
      </c>
      <c r="E28" s="17">
        <f t="shared" si="7"/>
        <v>8997.2715884499976</v>
      </c>
      <c r="F28" s="19">
        <f t="shared" si="7"/>
        <v>12021.529647149999</v>
      </c>
    </row>
    <row r="29" spans="1:6" ht="12.75" customHeight="1" x14ac:dyDescent="0.2">
      <c r="A29" s="6" t="s">
        <v>23</v>
      </c>
      <c r="B29" s="14">
        <v>6369.6927999999998</v>
      </c>
      <c r="C29" s="14">
        <v>6544.71107562</v>
      </c>
      <c r="D29" s="14">
        <v>6786.5116828400005</v>
      </c>
      <c r="E29" s="14">
        <v>5180.9923215199997</v>
      </c>
      <c r="F29" s="15">
        <v>6508.716999889999</v>
      </c>
    </row>
    <row r="30" spans="1:6" ht="12.75" customHeight="1" x14ac:dyDescent="0.2">
      <c r="A30" s="6" t="s">
        <v>24</v>
      </c>
      <c r="B30" s="16">
        <v>4422.0399749999997</v>
      </c>
      <c r="C30" s="16">
        <v>4617.2242929999993</v>
      </c>
      <c r="D30" s="16">
        <v>4520.2884830000003</v>
      </c>
      <c r="E30" s="16">
        <v>1129.392227</v>
      </c>
      <c r="F30" s="20">
        <v>2308.6857509999995</v>
      </c>
    </row>
    <row r="31" spans="1:6" ht="12.75" customHeight="1" x14ac:dyDescent="0.2">
      <c r="A31" s="6" t="s">
        <v>25</v>
      </c>
      <c r="B31" s="16">
        <v>347.18560000000002</v>
      </c>
      <c r="C31" s="16">
        <v>569.48995551000007</v>
      </c>
      <c r="D31" s="16">
        <v>591.41693759999998</v>
      </c>
      <c r="E31" s="16">
        <v>494.18258499999996</v>
      </c>
      <c r="F31" s="20">
        <v>535.33173877000002</v>
      </c>
    </row>
    <row r="32" spans="1:6" ht="12.75" customHeight="1" x14ac:dyDescent="0.2">
      <c r="A32" s="6" t="s">
        <v>26</v>
      </c>
      <c r="B32" s="16">
        <v>0</v>
      </c>
      <c r="C32" s="16">
        <v>0</v>
      </c>
      <c r="D32" s="16">
        <v>0</v>
      </c>
      <c r="E32" s="16">
        <v>0</v>
      </c>
      <c r="F32" s="20">
        <v>0</v>
      </c>
    </row>
    <row r="33" spans="1:6" ht="12.75" customHeight="1" x14ac:dyDescent="0.2">
      <c r="A33" s="6" t="s">
        <v>27</v>
      </c>
      <c r="B33" s="16">
        <v>262.77050000000003</v>
      </c>
      <c r="C33" s="16">
        <v>230.39660799999999</v>
      </c>
      <c r="D33" s="16">
        <v>264.94589999999999</v>
      </c>
      <c r="E33" s="16">
        <v>205.36784952000002</v>
      </c>
      <c r="F33" s="20">
        <v>247.83775743000001</v>
      </c>
    </row>
    <row r="34" spans="1:6" ht="12.75" customHeight="1" x14ac:dyDescent="0.2">
      <c r="A34" s="6" t="s">
        <v>28</v>
      </c>
      <c r="B34" s="16">
        <v>446.71032785</v>
      </c>
      <c r="C34" s="16">
        <v>152.80033759999998</v>
      </c>
      <c r="D34" s="16">
        <v>112.30631073999999</v>
      </c>
      <c r="E34" s="16">
        <v>126.75071616</v>
      </c>
      <c r="F34" s="20">
        <v>157.08243931999999</v>
      </c>
    </row>
    <row r="35" spans="1:6" ht="12.75" customHeight="1" x14ac:dyDescent="0.2">
      <c r="A35" s="6" t="s">
        <v>29</v>
      </c>
      <c r="B35" s="16">
        <v>36.207000000000001</v>
      </c>
      <c r="C35" s="16">
        <v>43.788194480000001</v>
      </c>
      <c r="D35" s="16">
        <v>44.475968780000002</v>
      </c>
      <c r="E35" s="16">
        <v>33.734260970000001</v>
      </c>
      <c r="F35" s="20">
        <v>36.38753509</v>
      </c>
    </row>
    <row r="36" spans="1:6" ht="12.75" customHeight="1" x14ac:dyDescent="0.2">
      <c r="A36" s="6" t="s">
        <v>30</v>
      </c>
      <c r="B36" s="16">
        <v>14.077872299999999</v>
      </c>
      <c r="C36" s="16">
        <v>34.445612029999999</v>
      </c>
      <c r="D36" s="16">
        <v>26.594697840000002</v>
      </c>
      <c r="E36" s="16">
        <v>2.9793701100000001</v>
      </c>
      <c r="F36" s="20">
        <v>0.77353844999999988</v>
      </c>
    </row>
    <row r="37" spans="1:6" ht="12.75" customHeight="1" x14ac:dyDescent="0.2">
      <c r="A37" s="6" t="s">
        <v>31</v>
      </c>
      <c r="B37" s="16">
        <v>1878.5877127700001</v>
      </c>
      <c r="C37" s="16">
        <v>1883.4459477900002</v>
      </c>
      <c r="D37" s="16">
        <v>1985.0008155</v>
      </c>
      <c r="E37" s="16">
        <v>1763.8763711799998</v>
      </c>
      <c r="F37" s="20">
        <v>2155.93974209</v>
      </c>
    </row>
    <row r="38" spans="1:6" ht="12.75" customHeight="1" x14ac:dyDescent="0.2">
      <c r="A38" s="6" t="s">
        <v>32</v>
      </c>
      <c r="B38" s="16">
        <v>7.0922999999999998</v>
      </c>
      <c r="C38" s="16">
        <v>6.1319999999999997</v>
      </c>
      <c r="D38" s="16">
        <v>7.0929189499999996</v>
      </c>
      <c r="E38" s="16">
        <v>4.1482869899999999</v>
      </c>
      <c r="F38" s="20">
        <v>4.08479511</v>
      </c>
    </row>
    <row r="39" spans="1:6" ht="12.75" customHeight="1" x14ac:dyDescent="0.2">
      <c r="A39" s="6" t="s">
        <v>35</v>
      </c>
      <c r="B39" s="16">
        <v>123.82775000000001</v>
      </c>
      <c r="C39" s="16">
        <v>117.90109999999999</v>
      </c>
      <c r="D39" s="16">
        <v>115.73923332999999</v>
      </c>
      <c r="E39" s="16">
        <v>55.8476</v>
      </c>
      <c r="F39" s="20">
        <v>66.689350000000005</v>
      </c>
    </row>
    <row r="40" spans="1:6" ht="15.95" customHeight="1" x14ac:dyDescent="0.2">
      <c r="A40" s="10" t="s">
        <v>33</v>
      </c>
      <c r="B40" s="18">
        <f>SUM(B41:B51)</f>
        <v>-4611.4036630100009</v>
      </c>
      <c r="C40" s="18">
        <f t="shared" ref="C40:F40" si="8">SUM(C41:C51)</f>
        <v>-5160.0200750199992</v>
      </c>
      <c r="D40" s="18">
        <f t="shared" si="8"/>
        <v>-5073.5638585400002</v>
      </c>
      <c r="E40" s="18">
        <f t="shared" si="8"/>
        <v>-3088.1911310199998</v>
      </c>
      <c r="F40" s="21">
        <f t="shared" si="8"/>
        <v>-3996.3078335399991</v>
      </c>
    </row>
    <row r="41" spans="1:6" ht="12.75" customHeight="1" x14ac:dyDescent="0.2">
      <c r="A41" s="6" t="s">
        <v>23</v>
      </c>
      <c r="B41" s="16">
        <v>-1995.9447</v>
      </c>
      <c r="C41" s="16">
        <v>-2080.7122359300001</v>
      </c>
      <c r="D41" s="16">
        <v>-1979.99556302</v>
      </c>
      <c r="E41" s="16">
        <v>-1242.0105171300002</v>
      </c>
      <c r="F41" s="20">
        <v>-2254.7160391299999</v>
      </c>
    </row>
    <row r="42" spans="1:6" ht="12.75" customHeight="1" x14ac:dyDescent="0.2">
      <c r="A42" s="6" t="s">
        <v>34</v>
      </c>
      <c r="B42" s="16">
        <v>-920.67999799999996</v>
      </c>
      <c r="C42" s="16">
        <v>-1184.2671740000001</v>
      </c>
      <c r="D42" s="16">
        <v>-1421.5192569999999</v>
      </c>
      <c r="E42" s="16">
        <v>-466.53113100000002</v>
      </c>
      <c r="F42" s="20">
        <v>-688.87055699999996</v>
      </c>
    </row>
    <row r="43" spans="1:6" ht="12.75" customHeight="1" x14ac:dyDescent="0.2">
      <c r="A43" s="6" t="s">
        <v>25</v>
      </c>
      <c r="B43" s="16">
        <v>-27.988499999999998</v>
      </c>
      <c r="C43" s="16">
        <v>-83.283267890000005</v>
      </c>
      <c r="D43" s="16">
        <v>-83.198845710000001</v>
      </c>
      <c r="E43" s="16">
        <v>-63.215948230000002</v>
      </c>
      <c r="F43" s="20">
        <v>-67.867630599999998</v>
      </c>
    </row>
    <row r="44" spans="1:6" ht="12.75" customHeight="1" x14ac:dyDescent="0.2">
      <c r="A44" s="6" t="s">
        <v>26</v>
      </c>
      <c r="B44" s="14">
        <v>0</v>
      </c>
      <c r="C44" s="14">
        <v>0</v>
      </c>
      <c r="D44" s="14">
        <v>0</v>
      </c>
      <c r="E44" s="14">
        <v>0</v>
      </c>
      <c r="F44" s="15">
        <v>0</v>
      </c>
    </row>
    <row r="45" spans="1:6" ht="12.75" customHeight="1" x14ac:dyDescent="0.2">
      <c r="A45" s="6" t="s">
        <v>27</v>
      </c>
      <c r="B45" s="14">
        <v>-237.5719</v>
      </c>
      <c r="C45" s="14">
        <v>-227.29750899999999</v>
      </c>
      <c r="D45" s="14">
        <v>-233.33320900000001</v>
      </c>
      <c r="E45" s="14">
        <v>-146.66322034000001</v>
      </c>
      <c r="F45" s="15">
        <v>-236.54362614000001</v>
      </c>
    </row>
    <row r="46" spans="1:6" ht="12.75" customHeight="1" x14ac:dyDescent="0.2">
      <c r="A46" s="6" t="s">
        <v>28</v>
      </c>
      <c r="B46" s="14">
        <v>-448.56416500999995</v>
      </c>
      <c r="C46" s="14">
        <v>-74.649430230000007</v>
      </c>
      <c r="D46" s="14">
        <v>-69.370611949999997</v>
      </c>
      <c r="E46" s="14">
        <v>-100.66021803</v>
      </c>
      <c r="F46" s="15">
        <v>-127.22019401999999</v>
      </c>
    </row>
    <row r="47" spans="1:6" ht="12.75" customHeight="1" x14ac:dyDescent="0.2">
      <c r="A47" s="6" t="s">
        <v>29</v>
      </c>
      <c r="B47" s="14">
        <v>-48.220199999999998</v>
      </c>
      <c r="C47" s="14">
        <v>-69.012660969999999</v>
      </c>
      <c r="D47" s="14">
        <v>-69.783015999999989</v>
      </c>
      <c r="E47" s="14">
        <v>-55.748565069999998</v>
      </c>
      <c r="F47" s="15">
        <v>-59.82554657</v>
      </c>
    </row>
    <row r="48" spans="1:6" ht="12.75" customHeight="1" x14ac:dyDescent="0.2">
      <c r="A48" s="6" t="s">
        <v>30</v>
      </c>
      <c r="B48" s="14">
        <v>-46.3</v>
      </c>
      <c r="C48" s="14">
        <v>-631.06433347999996</v>
      </c>
      <c r="D48" s="14">
        <v>-379.62269409999999</v>
      </c>
      <c r="E48" s="14">
        <v>-443.27938969000002</v>
      </c>
      <c r="F48" s="15">
        <v>-12.037007809999999</v>
      </c>
    </row>
    <row r="49" spans="1:6" ht="12.75" customHeight="1" x14ac:dyDescent="0.2">
      <c r="A49" s="6" t="s">
        <v>31</v>
      </c>
      <c r="B49" s="14">
        <v>-764.94299999999998</v>
      </c>
      <c r="C49" s="14">
        <v>-664.99781852000001</v>
      </c>
      <c r="D49" s="14">
        <v>-682.43269185999998</v>
      </c>
      <c r="E49" s="14">
        <v>-485.58200354999997</v>
      </c>
      <c r="F49" s="15">
        <v>-462.27586584999995</v>
      </c>
    </row>
    <row r="50" spans="1:6" ht="12.75" customHeight="1" x14ac:dyDescent="0.2">
      <c r="A50" s="6" t="s">
        <v>32</v>
      </c>
      <c r="B50" s="14">
        <v>-32.086300000000001</v>
      </c>
      <c r="C50" s="14">
        <v>-32.205400000000004</v>
      </c>
      <c r="D50" s="14">
        <v>-31.95075769</v>
      </c>
      <c r="E50" s="14">
        <v>-23.614042769999998</v>
      </c>
      <c r="F50" s="15">
        <v>-23.259306500000001</v>
      </c>
    </row>
    <row r="51" spans="1:6" ht="12.75" customHeight="1" x14ac:dyDescent="0.2">
      <c r="A51" s="6" t="s">
        <v>35</v>
      </c>
      <c r="B51" s="14">
        <v>-89.104900000000001</v>
      </c>
      <c r="C51" s="14">
        <v>-112.53024500000001</v>
      </c>
      <c r="D51" s="14">
        <v>-122.35721221</v>
      </c>
      <c r="E51" s="14">
        <v>-60.886095210000001</v>
      </c>
      <c r="F51" s="15">
        <v>-63.692059919999991</v>
      </c>
    </row>
    <row r="52" spans="1:6" ht="17.100000000000001" customHeight="1" x14ac:dyDescent="0.2">
      <c r="A52" s="10" t="s">
        <v>36</v>
      </c>
      <c r="B52" s="17">
        <f>SUM(B53+B59)</f>
        <v>-3096.1086271299991</v>
      </c>
      <c r="C52" s="17">
        <f>SUM(C53+C59)</f>
        <v>-3525.4889635199997</v>
      </c>
      <c r="D52" s="17">
        <f>SUM(D53+D59)</f>
        <v>-4227.4870082300004</v>
      </c>
      <c r="E52" s="17">
        <f>SUM(E53+E59)</f>
        <v>-1938.8576922300003</v>
      </c>
      <c r="F52" s="19">
        <f>SUM(F53+F59)</f>
        <v>-4834.4643948599996</v>
      </c>
    </row>
    <row r="53" spans="1:6" ht="15.95" customHeight="1" x14ac:dyDescent="0.2">
      <c r="A53" s="10" t="s">
        <v>37</v>
      </c>
      <c r="B53" s="17">
        <f>SUM(B54:B55)</f>
        <v>2419.3515981</v>
      </c>
      <c r="C53" s="17">
        <f t="shared" ref="C53:F53" si="9">SUM(C54:C55)</f>
        <v>2549.7450735000002</v>
      </c>
      <c r="D53" s="17">
        <f t="shared" si="9"/>
        <v>2316.2237287299999</v>
      </c>
      <c r="E53" s="17">
        <f t="shared" si="9"/>
        <v>1576.1876012299999</v>
      </c>
      <c r="F53" s="19">
        <f t="shared" si="9"/>
        <v>1223.5721725399999</v>
      </c>
    </row>
    <row r="54" spans="1:6" ht="12.75" customHeight="1" x14ac:dyDescent="0.2">
      <c r="A54" s="6" t="s">
        <v>38</v>
      </c>
      <c r="B54" s="14">
        <v>89.606899999999996</v>
      </c>
      <c r="C54" s="14">
        <v>81.124075610000006</v>
      </c>
      <c r="D54" s="14">
        <v>87.70529787000001</v>
      </c>
      <c r="E54" s="14">
        <v>57.467236460000002</v>
      </c>
      <c r="F54" s="15">
        <v>54.975118160000001</v>
      </c>
    </row>
    <row r="55" spans="1:6" ht="12.75" customHeight="1" x14ac:dyDescent="0.2">
      <c r="A55" s="6" t="s">
        <v>39</v>
      </c>
      <c r="B55" s="22">
        <f>SUM(B56:B58)</f>
        <v>2329.7446980999998</v>
      </c>
      <c r="C55" s="22">
        <f t="shared" ref="C55:F55" si="10">SUM(C56:C58)</f>
        <v>2468.6209978900001</v>
      </c>
      <c r="D55" s="22">
        <f t="shared" si="10"/>
        <v>2228.5184308600001</v>
      </c>
      <c r="E55" s="22">
        <f t="shared" si="10"/>
        <v>1518.7203647699998</v>
      </c>
      <c r="F55" s="23">
        <f t="shared" si="10"/>
        <v>1168.5970543799999</v>
      </c>
    </row>
    <row r="56" spans="1:6" ht="12.75" customHeight="1" x14ac:dyDescent="0.2">
      <c r="A56" s="6" t="s">
        <v>40</v>
      </c>
      <c r="B56" s="14">
        <v>535.64014668000004</v>
      </c>
      <c r="C56" s="14">
        <v>542.58036914000002</v>
      </c>
      <c r="D56" s="14">
        <v>235.66898469000003</v>
      </c>
      <c r="E56" s="14">
        <v>139.07387154</v>
      </c>
      <c r="F56" s="15">
        <v>87.320541860000006</v>
      </c>
    </row>
    <row r="57" spans="1:6" ht="12.75" customHeight="1" x14ac:dyDescent="0.2">
      <c r="A57" s="6" t="s">
        <v>41</v>
      </c>
      <c r="B57" s="14">
        <v>276.56683278000003</v>
      </c>
      <c r="C57" s="14">
        <v>281.90350237000001</v>
      </c>
      <c r="D57" s="14">
        <v>292.6007128</v>
      </c>
      <c r="E57" s="14">
        <v>282.57559365999998</v>
      </c>
      <c r="F57" s="15">
        <v>267.39950685000002</v>
      </c>
    </row>
    <row r="58" spans="1:6" ht="12.75" customHeight="1" x14ac:dyDescent="0.2">
      <c r="A58" s="6" t="s">
        <v>42</v>
      </c>
      <c r="B58" s="14">
        <v>1517.5377186399999</v>
      </c>
      <c r="C58" s="14">
        <v>1644.1371263800002</v>
      </c>
      <c r="D58" s="14">
        <v>1700.2487333700001</v>
      </c>
      <c r="E58" s="14">
        <v>1097.0708995699997</v>
      </c>
      <c r="F58" s="15">
        <v>813.8770056699999</v>
      </c>
    </row>
    <row r="59" spans="1:6" ht="15.95" customHeight="1" x14ac:dyDescent="0.2">
      <c r="A59" s="10" t="s">
        <v>43</v>
      </c>
      <c r="B59" s="17">
        <f>SUM(B60:B61)</f>
        <v>-5515.4602252299992</v>
      </c>
      <c r="C59" s="17">
        <f t="shared" ref="C59:F59" si="11">SUM(C60:C61)</f>
        <v>-6075.23403702</v>
      </c>
      <c r="D59" s="17">
        <f t="shared" si="11"/>
        <v>-6543.7107369599998</v>
      </c>
      <c r="E59" s="17">
        <f t="shared" si="11"/>
        <v>-3515.0452934600003</v>
      </c>
      <c r="F59" s="19">
        <f t="shared" si="11"/>
        <v>-6058.0365673999995</v>
      </c>
    </row>
    <row r="60" spans="1:6" ht="14.1" customHeight="1" x14ac:dyDescent="0.2">
      <c r="A60" s="6" t="s">
        <v>38</v>
      </c>
      <c r="B60" s="14">
        <v>-4.9009999999999998</v>
      </c>
      <c r="C60" s="14">
        <v>-2.7249999999999996</v>
      </c>
      <c r="D60" s="14">
        <v>-3.0110000000000001</v>
      </c>
      <c r="E60" s="14">
        <v>-2.5520299999999998</v>
      </c>
      <c r="F60" s="15">
        <v>-2.5527039999999999</v>
      </c>
    </row>
    <row r="61" spans="1:6" ht="14.1" customHeight="1" x14ac:dyDescent="0.2">
      <c r="A61" s="6" t="s">
        <v>39</v>
      </c>
      <c r="B61" s="22">
        <f>SUM(B62:B64)</f>
        <v>-5510.5592252299994</v>
      </c>
      <c r="C61" s="22">
        <f t="shared" ref="C61:F61" si="12">SUM(C62:C64)</f>
        <v>-6072.5090370199996</v>
      </c>
      <c r="D61" s="22">
        <f t="shared" si="12"/>
        <v>-6540.6997369599994</v>
      </c>
      <c r="E61" s="22">
        <f t="shared" si="12"/>
        <v>-3512.4932634600004</v>
      </c>
      <c r="F61" s="23">
        <f t="shared" si="12"/>
        <v>-6055.4838633999998</v>
      </c>
    </row>
    <row r="62" spans="1:6" ht="12.75" customHeight="1" x14ac:dyDescent="0.2">
      <c r="A62" s="6" t="s">
        <v>40</v>
      </c>
      <c r="B62" s="14">
        <v>-3322.6005295699997</v>
      </c>
      <c r="C62" s="14">
        <v>-3461.24121853</v>
      </c>
      <c r="D62" s="14">
        <v>-3238.4883196000001</v>
      </c>
      <c r="E62" s="14">
        <v>-333.80290980000007</v>
      </c>
      <c r="F62" s="15">
        <v>-2992.2910297099997</v>
      </c>
    </row>
    <row r="63" spans="1:6" ht="12.75" customHeight="1" x14ac:dyDescent="0.2">
      <c r="A63" s="6" t="s">
        <v>41</v>
      </c>
      <c r="B63" s="14">
        <v>-774.5801882400001</v>
      </c>
      <c r="C63" s="14">
        <v>-1004.5887472300001</v>
      </c>
      <c r="D63" s="14">
        <v>-1040.8468698099998</v>
      </c>
      <c r="E63" s="14">
        <v>-1178.5863739900001</v>
      </c>
      <c r="F63" s="15">
        <v>-1404.9650327100001</v>
      </c>
    </row>
    <row r="64" spans="1:6" ht="12.75" customHeight="1" x14ac:dyDescent="0.2">
      <c r="A64" s="6" t="s">
        <v>42</v>
      </c>
      <c r="B64" s="14">
        <v>-1413.37850742</v>
      </c>
      <c r="C64" s="14">
        <v>-1606.67907126</v>
      </c>
      <c r="D64" s="14">
        <v>-2261.3645475499998</v>
      </c>
      <c r="E64" s="14">
        <v>-2000.1039796700002</v>
      </c>
      <c r="F64" s="15">
        <v>-1658.22780098</v>
      </c>
    </row>
    <row r="65" spans="1:8" ht="17.100000000000001" customHeight="1" x14ac:dyDescent="0.2">
      <c r="A65" s="10" t="s">
        <v>44</v>
      </c>
      <c r="B65" s="17">
        <f>SUM(B66+B67)</f>
        <v>-124.37950000000012</v>
      </c>
      <c r="C65" s="17">
        <f t="shared" ref="C65:F65" si="13">SUM(C66+C67)</f>
        <v>-205.73555700000009</v>
      </c>
      <c r="D65" s="17">
        <f t="shared" si="13"/>
        <v>-207.21798966999995</v>
      </c>
      <c r="E65" s="17">
        <f t="shared" si="13"/>
        <v>35.317922399999929</v>
      </c>
      <c r="F65" s="19">
        <f t="shared" si="13"/>
        <v>181.7337461699999</v>
      </c>
    </row>
    <row r="66" spans="1:8" ht="12.75" customHeight="1" x14ac:dyDescent="0.2">
      <c r="A66" s="6" t="s">
        <v>45</v>
      </c>
      <c r="B66" s="14">
        <v>903.21989999999994</v>
      </c>
      <c r="C66" s="14">
        <v>783.07733499999995</v>
      </c>
      <c r="D66" s="14">
        <v>799.76889048999999</v>
      </c>
      <c r="E66" s="14">
        <v>652.84377518999997</v>
      </c>
      <c r="F66" s="15">
        <v>969.2234899</v>
      </c>
    </row>
    <row r="67" spans="1:8" ht="12.75" customHeight="1" x14ac:dyDescent="0.2">
      <c r="A67" s="6" t="s">
        <v>46</v>
      </c>
      <c r="B67" s="14">
        <v>-1027.5994000000001</v>
      </c>
      <c r="C67" s="14">
        <v>-988.81289200000003</v>
      </c>
      <c r="D67" s="14">
        <v>-1006.9868801599999</v>
      </c>
      <c r="E67" s="14">
        <v>-617.52585279000004</v>
      </c>
      <c r="F67" s="15">
        <v>-787.4897437300001</v>
      </c>
    </row>
    <row r="68" spans="1:8" ht="12.95" customHeight="1" x14ac:dyDescent="0.2">
      <c r="A68" s="6" t="s">
        <v>47</v>
      </c>
      <c r="B68" s="14">
        <v>155.15379999999999</v>
      </c>
      <c r="C68" s="14">
        <v>21.551212</v>
      </c>
      <c r="D68" s="14">
        <v>22.717492849999999</v>
      </c>
      <c r="E68" s="14">
        <v>40.309769000000003</v>
      </c>
      <c r="F68" s="15">
        <v>13.645434999999999</v>
      </c>
    </row>
    <row r="69" spans="1:8" ht="12.75" customHeight="1" x14ac:dyDescent="0.2">
      <c r="A69" s="6" t="s">
        <v>48</v>
      </c>
      <c r="B69" s="14">
        <v>-279.53330000000005</v>
      </c>
      <c r="C69" s="14">
        <v>-227.28676900000005</v>
      </c>
      <c r="D69" s="14">
        <v>-229.93548251999994</v>
      </c>
      <c r="E69" s="14">
        <v>-4.9918465999999997</v>
      </c>
      <c r="F69" s="15">
        <v>168.08831117</v>
      </c>
    </row>
    <row r="70" spans="1:8" ht="20.100000000000001" customHeight="1" x14ac:dyDescent="0.2">
      <c r="A70" s="10" t="s">
        <v>49</v>
      </c>
      <c r="B70" s="17">
        <f>SUM(B71+B72)</f>
        <v>6181.226181349999</v>
      </c>
      <c r="C70" s="17">
        <f>SUM(C71+C72)</f>
        <v>5486.8283984199988</v>
      </c>
      <c r="D70" s="17">
        <f>SUM(D71+D72)</f>
        <v>2187.6102137699991</v>
      </c>
      <c r="E70" s="17">
        <f>SUM(E71+E72)</f>
        <v>-571.23483398999997</v>
      </c>
      <c r="F70" s="19">
        <f>SUM(F71+F72)</f>
        <v>1060.3200073499988</v>
      </c>
      <c r="G70" s="24"/>
      <c r="H70" s="25"/>
    </row>
    <row r="71" spans="1:8" ht="17.100000000000001" customHeight="1" x14ac:dyDescent="0.2">
      <c r="A71" s="10" t="s">
        <v>50</v>
      </c>
      <c r="B71" s="17">
        <v>25.209499999999998</v>
      </c>
      <c r="C71" s="17">
        <v>22.65027804</v>
      </c>
      <c r="D71" s="17">
        <v>22.118534930000003</v>
      </c>
      <c r="E71" s="17">
        <v>11.094356999999999</v>
      </c>
      <c r="F71" s="19">
        <v>4.3138000000000005</v>
      </c>
    </row>
    <row r="72" spans="1:8" ht="17.100000000000001" customHeight="1" x14ac:dyDescent="0.2">
      <c r="A72" s="10" t="s">
        <v>51</v>
      </c>
      <c r="B72" s="17">
        <f>SUM(B73+B82+B85+B96)</f>
        <v>6156.0166813499991</v>
      </c>
      <c r="C72" s="17">
        <f>SUM(C73+C82+C85+C96)</f>
        <v>5464.1781203799992</v>
      </c>
      <c r="D72" s="17">
        <f>SUM(D73+D82+D85+D96)</f>
        <v>2165.4916788399992</v>
      </c>
      <c r="E72" s="17">
        <f>SUM(E73+E82+E85+E96)</f>
        <v>-582.32919098999992</v>
      </c>
      <c r="F72" s="19">
        <f>SUM(F73+F82+F85+F96)</f>
        <v>1056.0062073499989</v>
      </c>
    </row>
    <row r="73" spans="1:8" ht="15.95" customHeight="1" x14ac:dyDescent="0.2">
      <c r="A73" s="10" t="s">
        <v>52</v>
      </c>
      <c r="B73" s="17">
        <f>SUM(B74+B78)</f>
        <v>4420.2191750499996</v>
      </c>
      <c r="C73" s="17">
        <f>SUM(C74+C78)</f>
        <v>4570.1705540200001</v>
      </c>
      <c r="D73" s="17">
        <f>SUM(D74+D78)</f>
        <v>3373.9071360500002</v>
      </c>
      <c r="E73" s="17">
        <f>SUM(E74+E78)</f>
        <v>58.175326879999915</v>
      </c>
      <c r="F73" s="19">
        <f>SUM(F74+F78)</f>
        <v>1629.3706411000001</v>
      </c>
      <c r="G73" s="24"/>
    </row>
    <row r="74" spans="1:8" ht="15" customHeight="1" x14ac:dyDescent="0.2">
      <c r="A74" s="6" t="s">
        <v>53</v>
      </c>
      <c r="B74" s="22">
        <f>SUM(B75:B77)</f>
        <v>138.37980241999995</v>
      </c>
      <c r="C74" s="22">
        <f t="shared" ref="C74:F74" si="14">SUM(C75:C77)</f>
        <v>-180.33292263999999</v>
      </c>
      <c r="D74" s="22">
        <f t="shared" si="14"/>
        <v>-547.07688589000009</v>
      </c>
      <c r="E74" s="22">
        <f t="shared" si="14"/>
        <v>-91.774961450000006</v>
      </c>
      <c r="F74" s="23">
        <f t="shared" si="14"/>
        <v>-297.58047123</v>
      </c>
    </row>
    <row r="75" spans="1:8" ht="12.75" customHeight="1" x14ac:dyDescent="0.2">
      <c r="A75" s="6" t="s">
        <v>54</v>
      </c>
      <c r="B75" s="14">
        <v>138.37980241999995</v>
      </c>
      <c r="C75" s="14">
        <v>-180.33292263999999</v>
      </c>
      <c r="D75" s="14">
        <v>-547.07688589000009</v>
      </c>
      <c r="E75" s="14">
        <v>-91.774961450000006</v>
      </c>
      <c r="F75" s="15">
        <v>-297.58047123</v>
      </c>
    </row>
    <row r="76" spans="1:8" ht="12.75" customHeight="1" x14ac:dyDescent="0.2">
      <c r="A76" s="6" t="s">
        <v>55</v>
      </c>
      <c r="B76" s="14">
        <v>0</v>
      </c>
      <c r="C76" s="14">
        <v>0</v>
      </c>
      <c r="D76" s="14">
        <v>0</v>
      </c>
      <c r="E76" s="14">
        <v>0</v>
      </c>
      <c r="F76" s="15">
        <v>0</v>
      </c>
    </row>
    <row r="77" spans="1:8" ht="12.75" customHeight="1" x14ac:dyDescent="0.2">
      <c r="A77" s="6" t="s">
        <v>56</v>
      </c>
      <c r="B77" s="14">
        <v>0</v>
      </c>
      <c r="C77" s="14">
        <v>0</v>
      </c>
      <c r="D77" s="14">
        <v>0</v>
      </c>
      <c r="E77" s="14">
        <v>0</v>
      </c>
      <c r="F77" s="15">
        <v>0</v>
      </c>
    </row>
    <row r="78" spans="1:8" ht="15" customHeight="1" x14ac:dyDescent="0.2">
      <c r="A78" s="6" t="s">
        <v>57</v>
      </c>
      <c r="B78" s="22">
        <f>SUM(B79:B81)</f>
        <v>4281.8393726300001</v>
      </c>
      <c r="C78" s="22">
        <f t="shared" ref="C78:F78" si="15">SUM(C79:C81)</f>
        <v>4750.5034766600002</v>
      </c>
      <c r="D78" s="22">
        <f t="shared" si="15"/>
        <v>3920.9840219400003</v>
      </c>
      <c r="E78" s="22">
        <f t="shared" si="15"/>
        <v>149.95028832999992</v>
      </c>
      <c r="F78" s="23">
        <f t="shared" si="15"/>
        <v>1926.9511123300001</v>
      </c>
    </row>
    <row r="79" spans="1:8" ht="12.75" customHeight="1" x14ac:dyDescent="0.2">
      <c r="A79" s="6" t="s">
        <v>58</v>
      </c>
      <c r="B79" s="14">
        <v>107.99168949999998</v>
      </c>
      <c r="C79" s="14">
        <v>57.246919169999998</v>
      </c>
      <c r="D79" s="14">
        <v>-28.402901019999995</v>
      </c>
      <c r="E79" s="14">
        <v>-667.97148322999999</v>
      </c>
      <c r="F79" s="15">
        <v>119.17360947</v>
      </c>
    </row>
    <row r="80" spans="1:8" ht="12.75" customHeight="1" x14ac:dyDescent="0.2">
      <c r="A80" s="6" t="s">
        <v>59</v>
      </c>
      <c r="B80" s="14">
        <v>1763.1101021300001</v>
      </c>
      <c r="C80" s="14">
        <v>1536.9780217099999</v>
      </c>
      <c r="D80" s="14">
        <v>1652.4784581700001</v>
      </c>
      <c r="E80" s="14">
        <v>-700.46289710999997</v>
      </c>
      <c r="F80" s="15">
        <v>2135.31023061</v>
      </c>
    </row>
    <row r="81" spans="1:7" ht="12.75" customHeight="1" x14ac:dyDescent="0.2">
      <c r="A81" s="6" t="s">
        <v>60</v>
      </c>
      <c r="B81" s="14">
        <v>2410.7375809999999</v>
      </c>
      <c r="C81" s="14">
        <v>3156.2785357799999</v>
      </c>
      <c r="D81" s="14">
        <v>2296.9084647899999</v>
      </c>
      <c r="E81" s="14">
        <v>1518.3846686699999</v>
      </c>
      <c r="F81" s="15">
        <v>-327.53272774999988</v>
      </c>
    </row>
    <row r="82" spans="1:7" ht="15.95" customHeight="1" x14ac:dyDescent="0.2">
      <c r="A82" s="10" t="s">
        <v>61</v>
      </c>
      <c r="B82" s="17">
        <f>SUM(B83:B84)</f>
        <v>1207.5610284700001</v>
      </c>
      <c r="C82" s="17">
        <f t="shared" ref="C82:F82" si="16">SUM(C83:C84)</f>
        <v>516.24740459999998</v>
      </c>
      <c r="D82" s="17">
        <f t="shared" si="16"/>
        <v>3404.00494574</v>
      </c>
      <c r="E82" s="17">
        <f t="shared" si="16"/>
        <v>1969.3168958099998</v>
      </c>
      <c r="F82" s="19">
        <f t="shared" si="16"/>
        <v>-3725.5533010800009</v>
      </c>
      <c r="G82" s="24"/>
    </row>
    <row r="83" spans="1:7" ht="12.75" customHeight="1" x14ac:dyDescent="0.2">
      <c r="A83" s="6" t="s">
        <v>62</v>
      </c>
      <c r="B83" s="14">
        <v>-154.5916315100001</v>
      </c>
      <c r="C83" s="14">
        <v>-1203.06197604</v>
      </c>
      <c r="D83" s="14">
        <v>554.68613435999976</v>
      </c>
      <c r="E83" s="14">
        <v>-1778.22000697</v>
      </c>
      <c r="F83" s="15">
        <v>-6084.8640388600006</v>
      </c>
      <c r="G83" s="24"/>
    </row>
    <row r="84" spans="1:7" ht="12.75" customHeight="1" x14ac:dyDescent="0.2">
      <c r="A84" s="6" t="s">
        <v>63</v>
      </c>
      <c r="B84" s="14">
        <v>1362.1526599800002</v>
      </c>
      <c r="C84" s="14">
        <v>1719.30938064</v>
      </c>
      <c r="D84" s="14">
        <v>2849.3188113800002</v>
      </c>
      <c r="E84" s="14">
        <v>3747.5369027799998</v>
      </c>
      <c r="F84" s="15">
        <v>2359.3107377799997</v>
      </c>
      <c r="G84" s="24"/>
    </row>
    <row r="85" spans="1:7" ht="15.95" customHeight="1" x14ac:dyDescent="0.2">
      <c r="A85" s="10" t="s">
        <v>64</v>
      </c>
      <c r="B85" s="17">
        <f>SUM(B86+B91)</f>
        <v>-442.8727551700008</v>
      </c>
      <c r="C85" s="17">
        <f>SUM(C86+C91)</f>
        <v>-254.87939588000017</v>
      </c>
      <c r="D85" s="17">
        <f>SUM(D86+D91)</f>
        <v>-3385.633743670001</v>
      </c>
      <c r="E85" s="17">
        <f>SUM(E86+E91)</f>
        <v>2935.5651081799997</v>
      </c>
      <c r="F85" s="19">
        <f>SUM(F86+F91)</f>
        <v>2065.0573152599995</v>
      </c>
      <c r="G85" s="24"/>
    </row>
    <row r="86" spans="1:7" ht="15" customHeight="1" x14ac:dyDescent="0.2">
      <c r="A86" s="6" t="s">
        <v>65</v>
      </c>
      <c r="B86" s="22">
        <f>SUM(B87:B90)</f>
        <v>3744.2999209099994</v>
      </c>
      <c r="C86" s="22">
        <f t="shared" ref="C86:F86" si="17">SUM(C87:C90)</f>
        <v>-2471.8221090100001</v>
      </c>
      <c r="D86" s="22">
        <f t="shared" si="17"/>
        <v>-3159.1841415800004</v>
      </c>
      <c r="E86" s="22">
        <f t="shared" si="17"/>
        <v>613.86862794999979</v>
      </c>
      <c r="F86" s="23">
        <f t="shared" si="17"/>
        <v>-2676.0862164200003</v>
      </c>
      <c r="G86" s="24"/>
    </row>
    <row r="87" spans="1:7" ht="12.75" customHeight="1" x14ac:dyDescent="0.2">
      <c r="A87" s="6" t="s">
        <v>66</v>
      </c>
      <c r="B87" s="14">
        <v>-656.59999999999991</v>
      </c>
      <c r="C87" s="14">
        <v>-1363.9531874699999</v>
      </c>
      <c r="D87" s="14">
        <v>-2179.0059649099999</v>
      </c>
      <c r="E87" s="14">
        <v>-142.82769381</v>
      </c>
      <c r="F87" s="15">
        <v>-286.53531532</v>
      </c>
      <c r="G87" s="24"/>
    </row>
    <row r="88" spans="1:7" ht="12.75" customHeight="1" x14ac:dyDescent="0.2">
      <c r="A88" s="6" t="s">
        <v>67</v>
      </c>
      <c r="B88" s="14">
        <v>2346.6311618899995</v>
      </c>
      <c r="C88" s="14">
        <v>352.27945440000002</v>
      </c>
      <c r="D88" s="14">
        <v>2051.4691618000002</v>
      </c>
      <c r="E88" s="14">
        <v>2405.4417751599995</v>
      </c>
      <c r="F88" s="15">
        <v>-1814.6270635900003</v>
      </c>
      <c r="G88" s="24"/>
    </row>
    <row r="89" spans="1:7" ht="12.75" customHeight="1" x14ac:dyDescent="0.2">
      <c r="A89" s="6" t="s">
        <v>68</v>
      </c>
      <c r="B89" s="14">
        <v>3068.4957649100002</v>
      </c>
      <c r="C89" s="14">
        <v>-857.79681246000007</v>
      </c>
      <c r="D89" s="14">
        <v>-2796.9532075100005</v>
      </c>
      <c r="E89" s="14">
        <v>-1774.7366076999999</v>
      </c>
      <c r="F89" s="15">
        <v>-497.56328996000002</v>
      </c>
      <c r="G89" s="24"/>
    </row>
    <row r="90" spans="1:7" ht="12.75" customHeight="1" x14ac:dyDescent="0.2">
      <c r="A90" s="6" t="s">
        <v>69</v>
      </c>
      <c r="B90" s="14">
        <v>-1014.22700589</v>
      </c>
      <c r="C90" s="14">
        <v>-602.35156347999998</v>
      </c>
      <c r="D90" s="14">
        <v>-234.69413096000002</v>
      </c>
      <c r="E90" s="14">
        <v>125.99115430000001</v>
      </c>
      <c r="F90" s="15">
        <v>-77.360547550000007</v>
      </c>
      <c r="G90" s="24"/>
    </row>
    <row r="91" spans="1:7" ht="15" customHeight="1" x14ac:dyDescent="0.2">
      <c r="A91" s="6" t="s">
        <v>70</v>
      </c>
      <c r="B91" s="22">
        <f>SUM(B92:B95)</f>
        <v>-4187.1726760800002</v>
      </c>
      <c r="C91" s="22">
        <f t="shared" ref="C91:F91" si="18">SUM(C92:C95)</f>
        <v>2216.9427131299999</v>
      </c>
      <c r="D91" s="22">
        <f t="shared" si="18"/>
        <v>-226.44960209000038</v>
      </c>
      <c r="E91" s="22">
        <f t="shared" si="18"/>
        <v>2321.6964802299999</v>
      </c>
      <c r="F91" s="23">
        <f t="shared" si="18"/>
        <v>4741.1435316799998</v>
      </c>
      <c r="G91" s="24"/>
    </row>
    <row r="92" spans="1:7" ht="12.75" customHeight="1" x14ac:dyDescent="0.2">
      <c r="A92" s="6" t="s">
        <v>71</v>
      </c>
      <c r="B92" s="14">
        <v>194.4</v>
      </c>
      <c r="C92" s="14">
        <v>972.59346198999992</v>
      </c>
      <c r="D92" s="14">
        <v>167.88479209000002</v>
      </c>
      <c r="E92" s="14">
        <v>380.27374013999997</v>
      </c>
      <c r="F92" s="15">
        <v>202.71569182000002</v>
      </c>
      <c r="G92" s="24"/>
    </row>
    <row r="93" spans="1:7" ht="12.75" customHeight="1" x14ac:dyDescent="0.2">
      <c r="A93" s="6" t="s">
        <v>72</v>
      </c>
      <c r="B93" s="14">
        <v>-745.49815546000002</v>
      </c>
      <c r="C93" s="14">
        <v>2159.1191750600001</v>
      </c>
      <c r="D93" s="14">
        <v>-2205.8348016600003</v>
      </c>
      <c r="E93" s="14">
        <v>246.56085812999959</v>
      </c>
      <c r="F93" s="15">
        <v>2253.77919991</v>
      </c>
      <c r="G93" s="24"/>
    </row>
    <row r="94" spans="1:7" ht="12.75" customHeight="1" x14ac:dyDescent="0.2">
      <c r="A94" s="6" t="s">
        <v>73</v>
      </c>
      <c r="B94" s="14">
        <v>-3793.8302211299997</v>
      </c>
      <c r="C94" s="14">
        <v>-1019.1151067999999</v>
      </c>
      <c r="D94" s="14">
        <v>1426.5226023599998</v>
      </c>
      <c r="E94" s="14">
        <v>25.146155759999999</v>
      </c>
      <c r="F94" s="15">
        <v>1613.50547175</v>
      </c>
      <c r="G94" s="24"/>
    </row>
    <row r="95" spans="1:7" ht="12.75" customHeight="1" x14ac:dyDescent="0.2">
      <c r="A95" s="6" t="s">
        <v>74</v>
      </c>
      <c r="B95" s="14">
        <v>157.75570050999997</v>
      </c>
      <c r="C95" s="14">
        <v>104.34518287999998</v>
      </c>
      <c r="D95" s="14">
        <v>384.97780512000003</v>
      </c>
      <c r="E95" s="14">
        <v>1669.7157262000001</v>
      </c>
      <c r="F95" s="15">
        <v>671.14316819999999</v>
      </c>
      <c r="G95" s="24"/>
    </row>
    <row r="96" spans="1:7" ht="17.100000000000001" customHeight="1" x14ac:dyDescent="0.2">
      <c r="A96" s="10" t="s">
        <v>75</v>
      </c>
      <c r="B96" s="17">
        <v>971.10923300000002</v>
      </c>
      <c r="C96" s="17">
        <v>632.63955764000002</v>
      </c>
      <c r="D96" s="17">
        <v>-1226.7866592800001</v>
      </c>
      <c r="E96" s="17">
        <v>-5545.3865218599994</v>
      </c>
      <c r="F96" s="19">
        <v>1087.13155207</v>
      </c>
    </row>
    <row r="97" spans="1:9" ht="24.95" customHeight="1" x14ac:dyDescent="0.2">
      <c r="A97" s="11" t="s">
        <v>76</v>
      </c>
      <c r="B97" s="26">
        <f>SUM(-B7-B70)</f>
        <v>-2435.7905981300009</v>
      </c>
      <c r="C97" s="26">
        <f>SUM(-C7-C70)</f>
        <v>-180.85569639000823</v>
      </c>
      <c r="D97" s="26">
        <f>SUM(-D7-D70)</f>
        <v>1837.6499337400028</v>
      </c>
      <c r="E97" s="26">
        <f>SUM(-E7-E70)</f>
        <v>760.48908310001025</v>
      </c>
      <c r="F97" s="27">
        <f>SUM(-F7-F70)</f>
        <v>990.3464654000004</v>
      </c>
    </row>
    <row r="98" spans="1:9" ht="9.9499999999999993" customHeight="1" x14ac:dyDescent="0.2">
      <c r="A98" s="7"/>
    </row>
    <row r="99" spans="1:9" ht="12.75" customHeight="1" x14ac:dyDescent="0.2">
      <c r="A99" s="8" t="s">
        <v>78</v>
      </c>
    </row>
    <row r="100" spans="1:9" x14ac:dyDescent="0.2">
      <c r="A100" s="8" t="s">
        <v>86</v>
      </c>
    </row>
    <row r="101" spans="1:9" x14ac:dyDescent="0.2">
      <c r="A101" s="8" t="s">
        <v>87</v>
      </c>
    </row>
    <row r="102" spans="1:9" x14ac:dyDescent="0.2">
      <c r="A102" s="8" t="s">
        <v>79</v>
      </c>
    </row>
    <row r="103" spans="1:9" x14ac:dyDescent="0.2">
      <c r="A103" s="8" t="s">
        <v>88</v>
      </c>
    </row>
    <row r="104" spans="1:9" x14ac:dyDescent="0.2">
      <c r="A104" s="8" t="s">
        <v>89</v>
      </c>
    </row>
    <row r="105" spans="1:9" x14ac:dyDescent="0.2">
      <c r="A105" s="8" t="s">
        <v>90</v>
      </c>
    </row>
    <row r="106" spans="1:9" x14ac:dyDescent="0.2">
      <c r="A106" s="8" t="s">
        <v>81</v>
      </c>
    </row>
    <row r="107" spans="1:9" x14ac:dyDescent="0.2">
      <c r="A107" s="8" t="s">
        <v>80</v>
      </c>
    </row>
    <row r="108" spans="1:9" x14ac:dyDescent="0.2">
      <c r="A108" s="8" t="s">
        <v>91</v>
      </c>
      <c r="F108" s="28"/>
      <c r="G108" s="28"/>
      <c r="H108" s="28"/>
      <c r="I108" s="28"/>
    </row>
    <row r="109" spans="1:9" x14ac:dyDescent="0.2">
      <c r="A109" s="8" t="s">
        <v>2</v>
      </c>
      <c r="D109" s="29"/>
      <c r="E109" s="29"/>
      <c r="F109" s="29"/>
      <c r="G109" s="29"/>
      <c r="H109" s="29"/>
      <c r="I109" s="29"/>
    </row>
    <row r="110" spans="1:9" x14ac:dyDescent="0.2">
      <c r="A110" s="8" t="s">
        <v>3</v>
      </c>
    </row>
  </sheetData>
  <mergeCells count="5">
    <mergeCell ref="D109:I109"/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ignoredErrors>
    <ignoredError sqref="B91:F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2021-12-16T13:18:52Z</cp:lastPrinted>
  <dcterms:created xsi:type="dcterms:W3CDTF">2018-06-19T14:21:30Z</dcterms:created>
  <dcterms:modified xsi:type="dcterms:W3CDTF">2023-04-18T20:35:10Z</dcterms:modified>
</cp:coreProperties>
</file>